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\Documents\Projects\EFFS Project\MOSFET Inverter V1\"/>
    </mc:Choice>
  </mc:AlternateContent>
  <xr:revisionPtr revIDLastSave="0" documentId="13_ncr:1_{379792BB-7F10-480E-A6FF-58471B8A22C1}" xr6:coauthVersionLast="45" xr6:coauthVersionMax="45" xr10:uidLastSave="{00000000-0000-0000-0000-000000000000}"/>
  <bookViews>
    <workbookView xWindow="-120" yWindow="-120" windowWidth="29040" windowHeight="15840" xr2:uid="{2B74B166-542E-417E-B893-CA56F5A23A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6" i="1"/>
  <c r="E5" i="1"/>
  <c r="E4" i="1"/>
  <c r="E18" i="1"/>
  <c r="E8" i="1"/>
  <c r="E7" i="1"/>
  <c r="E24" i="1"/>
  <c r="E23" i="1"/>
  <c r="E22" i="1"/>
  <c r="E21" i="1"/>
  <c r="E20" i="1"/>
  <c r="E19" i="1"/>
  <c r="E17" i="1"/>
  <c r="E16" i="1"/>
  <c r="E13" i="1"/>
  <c r="E14" i="1"/>
  <c r="E15" i="1"/>
  <c r="E12" i="1"/>
  <c r="E11" i="1"/>
  <c r="E9" i="1"/>
  <c r="E2" i="1"/>
  <c r="E3" i="1"/>
</calcChain>
</file>

<file path=xl/sharedStrings.xml><?xml version="1.0" encoding="utf-8"?>
<sst xmlns="http://schemas.openxmlformats.org/spreadsheetml/2006/main" count="74" uniqueCount="61">
  <si>
    <t>Component Type</t>
  </si>
  <si>
    <t>Description and Specifications</t>
  </si>
  <si>
    <t>Quantity</t>
  </si>
  <si>
    <t>Part No</t>
  </si>
  <si>
    <t>Source</t>
  </si>
  <si>
    <t>IC</t>
  </si>
  <si>
    <t>Adjustable Voltage Regulator</t>
  </si>
  <si>
    <t>5V, 1A Voltage Regulator</t>
  </si>
  <si>
    <t>LT3007</t>
  </si>
  <si>
    <t>Capacitor</t>
  </si>
  <si>
    <t>Resistor</t>
  </si>
  <si>
    <t>75K, 1/4W</t>
  </si>
  <si>
    <t>10K, 1/4W</t>
  </si>
  <si>
    <t>Crystal Oscillator</t>
  </si>
  <si>
    <t>13.56 MHz Crystal</t>
  </si>
  <si>
    <t>LM7805CT</t>
  </si>
  <si>
    <t>ECS-135.6-12-33Q-JES-TR</t>
  </si>
  <si>
    <t>SN74LVC2GU04DBVR</t>
  </si>
  <si>
    <t>Dual Inverter Gate</t>
  </si>
  <si>
    <t>LTC1693</t>
  </si>
  <si>
    <t>MOSFET Gate Driver</t>
  </si>
  <si>
    <t>Transistor</t>
  </si>
  <si>
    <t>STU2N80K5</t>
  </si>
  <si>
    <t>HV/HC Power MOSFET STU2N80K5</t>
  </si>
  <si>
    <t>SN74HCS72</t>
  </si>
  <si>
    <t>Relay</t>
  </si>
  <si>
    <t>SPST 5V, 1A Relay</t>
  </si>
  <si>
    <t>G6L-1F-TR-DC5</t>
  </si>
  <si>
    <t>D Flip-Flop</t>
  </si>
  <si>
    <t>Diode</t>
  </si>
  <si>
    <t>General Purpose Diode MUR460</t>
  </si>
  <si>
    <t>MUR460RLG</t>
  </si>
  <si>
    <t>2N3904</t>
  </si>
  <si>
    <t>2N3904BU</t>
  </si>
  <si>
    <t>1.5K, 1/4W</t>
  </si>
  <si>
    <t>LED</t>
  </si>
  <si>
    <t>Red LED</t>
  </si>
  <si>
    <t>LH R974-LP-1</t>
  </si>
  <si>
    <t xml:space="preserve">10K, 5W Discharge </t>
  </si>
  <si>
    <t>WHE25KFET</t>
  </si>
  <si>
    <t>DPST Relay</t>
  </si>
  <si>
    <t>G2RL-1-HA DC5</t>
  </si>
  <si>
    <t>Pin Header</t>
  </si>
  <si>
    <t>3-Pin Header</t>
  </si>
  <si>
    <t>640456-3</t>
  </si>
  <si>
    <t>2-Pin Terminal Header</t>
  </si>
  <si>
    <t>8PCV-02-006</t>
  </si>
  <si>
    <t>OS518-100-B</t>
  </si>
  <si>
    <t>Heat Sink</t>
  </si>
  <si>
    <t>Heat Sink for STU2N80K5</t>
  </si>
  <si>
    <t>SG73S2ATTD7502F</t>
  </si>
  <si>
    <t>RNCP0805FTD10K0</t>
  </si>
  <si>
    <t>RNCP0805FTD1K50</t>
  </si>
  <si>
    <t>CC0805KKX7R9BB224</t>
  </si>
  <si>
    <t>CC0805KRX7R9BB104</t>
  </si>
  <si>
    <t>EEE-FK1H100UR</t>
  </si>
  <si>
    <t>220 nF, 50V</t>
  </si>
  <si>
    <t>100nF, 50V</t>
  </si>
  <si>
    <t>10 uF, 50V</t>
  </si>
  <si>
    <t>12 pF, 50V</t>
  </si>
  <si>
    <t>CC0805JRNPO9BN120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</si>
</sst>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2"/>
    <xf numFmtId="0" fontId="1" fillId="2" borderId="0" xfId="1"/>
    <xf numFmtId="0" fontId="2" fillId="0" borderId="0" xfId="0" applyFont="1"/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8A13A-1B72-442E-A898-CF66FB2A5D1F}">
  <dimension ref="A1:F24"/>
  <sheetViews>
    <sheetView tabSelected="1" zoomScaleNormal="100" workbookViewId="0">
      <selection activeCell="C23" sqref="C23"/>
    </sheetView>
  </sheetViews>
  <sheetFormatPr defaultRowHeight="15" x14ac:dyDescent="0.25"/>
  <cols>
    <col min="1" max="1" width="16.28515625" bestFit="1" customWidth="1"/>
    <col min="2" max="2" width="31.5703125" bestFit="1" customWidth="1"/>
    <col min="3" max="3" width="8.7109375" bestFit="1" customWidth="1"/>
    <col min="4" max="4" width="23" bestFit="1" customWidth="1"/>
    <col min="5" max="5" width="8.42578125" bestFit="1" customWidth="1"/>
    <col min="6" max="6" width="10.5703125" bestFit="1" customWidth="1"/>
  </cols>
  <sheetData>
    <row r="1" spans="1: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/>
    </row>
    <row r="2" spans="1:6" x14ac:dyDescent="0.25">
      <c r="A2" t="s">
        <v>5</v>
      </c>
      <c r="B2" t="s">
        <v>6</v>
      </c>
      <c r="C2">
        <v>1</v>
      </c>
      <c r="D2" t="s">
        <v>8</v>
      </c>
      <c r="E2" s="1" t="str">
        <f>HYPERLINK("https://www.digikey.com/product-detail/en/linear-technology-analog-devices/LT3007ITS8-TRMPBF/LT3007ITS8-TRMPBFTR-ND/4071470", "Digikey")</f>
        <v>Digikey</v>
      </c>
    </row>
    <row r="3" spans="1:6" x14ac:dyDescent="0.25">
      <c r="A3" t="s">
        <v>5</v>
      </c>
      <c r="B3" t="s">
        <v>7</v>
      </c>
      <c r="C3">
        <v>1</v>
      </c>
      <c r="D3" t="s">
        <v>15</v>
      </c>
      <c r="E3" s="1" t="str">
        <f>HYPERLINK("https://www.digikey.com/product-detail/en/texas-instruments/LM7805CT-NOPB/296-47192-ND/3901929", "Digikey")</f>
        <v>Digikey</v>
      </c>
    </row>
    <row r="4" spans="1:6" x14ac:dyDescent="0.25">
      <c r="A4" t="s">
        <v>9</v>
      </c>
      <c r="B4" t="s">
        <v>56</v>
      </c>
      <c r="C4">
        <v>1</v>
      </c>
      <c r="D4" t="s">
        <v>53</v>
      </c>
      <c r="E4" s="1" t="str">
        <f>HYPERLINK("https://www.digikey.com/product-detail/en/yageo/CC0805KKX7R9BB224/311-1887-2-ND/5195293", "Digikey")</f>
        <v>Digikey</v>
      </c>
    </row>
    <row r="5" spans="1:6" x14ac:dyDescent="0.25">
      <c r="A5" t="s">
        <v>9</v>
      </c>
      <c r="B5" t="s">
        <v>57</v>
      </c>
      <c r="C5">
        <v>1</v>
      </c>
      <c r="D5" t="s">
        <v>54</v>
      </c>
      <c r="E5" s="1" t="str">
        <f>HYPERLINK("https://www.digikey.com/product-detail/en/yageo/CC0805KRX7R9BB104/311-1140-2-ND/302874", "Digikey")</f>
        <v>Digikey</v>
      </c>
    </row>
    <row r="6" spans="1:6" x14ac:dyDescent="0.25">
      <c r="A6" t="s">
        <v>9</v>
      </c>
      <c r="B6" t="s">
        <v>58</v>
      </c>
      <c r="C6">
        <v>1</v>
      </c>
      <c r="D6" t="s">
        <v>55</v>
      </c>
      <c r="E6" s="1" t="str">
        <f>HYPERLINK("https://www.digikey.com/product-detail/en/panasonic-electronic-components/EEE-FK1H100UR/PCE3808CT-ND/766184", "Digikey")</f>
        <v>Digikey</v>
      </c>
    </row>
    <row r="7" spans="1:6" x14ac:dyDescent="0.25">
      <c r="A7" t="s">
        <v>10</v>
      </c>
      <c r="B7" t="s">
        <v>11</v>
      </c>
      <c r="C7">
        <v>1</v>
      </c>
      <c r="D7" t="s">
        <v>50</v>
      </c>
      <c r="E7" s="1" t="str">
        <f>HYPERLINK("https://www.digikey.com/product-detail/en/koa-speer-electronics-inc/SG73S2ATTD7502F/2019-SG73S2ATTD7502FCT-ND/10280073", "Digikey")</f>
        <v>Digikey</v>
      </c>
    </row>
    <row r="8" spans="1:6" x14ac:dyDescent="0.25">
      <c r="A8" t="s">
        <v>10</v>
      </c>
      <c r="B8" t="s">
        <v>12</v>
      </c>
      <c r="C8">
        <v>1</v>
      </c>
      <c r="D8" t="s">
        <v>51</v>
      </c>
      <c r="E8" s="1" t="str">
        <f>HYPERLINK("https://www.digikey.com/product-detail/en/stackpole-electronics-inc/RNCP0805FTD10K0/RNCP0805FTD10K0CT-ND/2240601", "Digikey")</f>
        <v>Digikey</v>
      </c>
    </row>
    <row r="9" spans="1:6" x14ac:dyDescent="0.25">
      <c r="A9" s="2" t="s">
        <v>13</v>
      </c>
      <c r="B9" s="2" t="s">
        <v>14</v>
      </c>
      <c r="C9" s="2">
        <v>1</v>
      </c>
      <c r="D9" s="2" t="s">
        <v>16</v>
      </c>
      <c r="E9" s="1" t="str">
        <f>HYPERLINK("https://www.digikey.com/product-detail/en/ecs-inc/ECS-135-6-12-33Q-JES-TR/XC2145TR-ND/6050958", "Digikey")</f>
        <v>Digikey</v>
      </c>
    </row>
    <row r="10" spans="1:6" x14ac:dyDescent="0.25">
      <c r="A10" s="2" t="s">
        <v>9</v>
      </c>
      <c r="B10" s="2" t="s">
        <v>59</v>
      </c>
      <c r="C10" s="2">
        <v>2</v>
      </c>
      <c r="D10" s="2" t="s">
        <v>60</v>
      </c>
      <c r="E10" s="1" t="str">
        <f>HYPERLINK("https://www.digikey.com/product-detail/en/yageo/CC0805JRNPO9BN120/311-1100-1-ND/303010", "Digikey")</f>
        <v>Digikey</v>
      </c>
    </row>
    <row r="11" spans="1:6" x14ac:dyDescent="0.25">
      <c r="A11" t="s">
        <v>5</v>
      </c>
      <c r="B11" t="s">
        <v>18</v>
      </c>
      <c r="C11">
        <v>3</v>
      </c>
      <c r="D11" t="s">
        <v>17</v>
      </c>
      <c r="E11" s="1" t="str">
        <f>HYPERLINK("https://www.digikey.com/product-detail/en/texas-instruments/SN74LVC2GU04DBVR/296-13276-1-ND/484500", "Digikey")</f>
        <v>Digikey</v>
      </c>
    </row>
    <row r="12" spans="1:6" x14ac:dyDescent="0.25">
      <c r="A12" t="s">
        <v>5</v>
      </c>
      <c r="B12" t="s">
        <v>20</v>
      </c>
      <c r="C12">
        <v>2</v>
      </c>
      <c r="D12" t="s">
        <v>19</v>
      </c>
      <c r="E12" s="1" t="str">
        <f>HYPERLINK("https://www.digikey.com/product-detail/en/linear-technology-analog-devices/LTC1693-1CS8-TRPBF/LTC1693-1CS8-TRPBFCT-ND/7932600", "Digikey")</f>
        <v>Digikey</v>
      </c>
    </row>
    <row r="13" spans="1:6" x14ac:dyDescent="0.25">
      <c r="A13" t="s">
        <v>21</v>
      </c>
      <c r="B13" t="s">
        <v>23</v>
      </c>
      <c r="C13">
        <v>4</v>
      </c>
      <c r="D13" t="s">
        <v>22</v>
      </c>
      <c r="E13" s="1" t="str">
        <f>HYPERLINK("https://www.digikey.com/products/en?keywords=STU2N80K5", "Digikey")</f>
        <v>Digikey</v>
      </c>
    </row>
    <row r="14" spans="1:6" x14ac:dyDescent="0.25">
      <c r="A14" s="2" t="s">
        <v>5</v>
      </c>
      <c r="B14" s="2" t="s">
        <v>28</v>
      </c>
      <c r="C14" s="2">
        <v>1</v>
      </c>
      <c r="D14" s="2" t="s">
        <v>24</v>
      </c>
      <c r="E14" s="1" t="str">
        <f>HYPERLINK("https://www.digikey.com/product-detail/en/texas-instruments/SN74HCS72PWR/296-SN74HCS72PWRCT-ND/11636530", "Digikey")</f>
        <v>Digikey</v>
      </c>
    </row>
    <row r="15" spans="1:6" x14ac:dyDescent="0.25">
      <c r="A15" t="s">
        <v>25</v>
      </c>
      <c r="B15" t="s">
        <v>26</v>
      </c>
      <c r="C15">
        <v>4</v>
      </c>
      <c r="D15" t="s">
        <v>27</v>
      </c>
      <c r="E15" s="1" t="str">
        <f>HYPERLINK("https://www.digikey.com/product-detail/en/omron-electronics-inc-emc-div/G6L-1F-TR-DC5/Z3707TR-ND/1110511", "Digikey")</f>
        <v>Digikey</v>
      </c>
    </row>
    <row r="16" spans="1:6" x14ac:dyDescent="0.25">
      <c r="A16" t="s">
        <v>29</v>
      </c>
      <c r="B16" t="s">
        <v>30</v>
      </c>
      <c r="C16">
        <v>8</v>
      </c>
      <c r="D16" t="s">
        <v>31</v>
      </c>
      <c r="E16" s="1" t="str">
        <f>HYPERLINK("https://www.digikey.com/product-detail/en/on-semiconductor/MUR460RLG/MUR460RLGOSCT-ND/1139948", "Digikey")</f>
        <v>Digikey</v>
      </c>
    </row>
    <row r="17" spans="1:5" x14ac:dyDescent="0.25">
      <c r="A17" t="s">
        <v>21</v>
      </c>
      <c r="B17" t="s">
        <v>32</v>
      </c>
      <c r="C17">
        <v>2</v>
      </c>
      <c r="D17" t="s">
        <v>33</v>
      </c>
      <c r="E17" s="1" t="str">
        <f>HYPERLINK("https://www.digikey.com/product-detail/en/on-semiconductor/2N3904BU/2N3904FS-ND/1413", "Digikey")</f>
        <v>Digikey</v>
      </c>
    </row>
    <row r="18" spans="1:5" x14ac:dyDescent="0.25">
      <c r="A18" t="s">
        <v>10</v>
      </c>
      <c r="B18" t="s">
        <v>34</v>
      </c>
      <c r="C18">
        <v>2</v>
      </c>
      <c r="D18" t="s">
        <v>52</v>
      </c>
      <c r="E18" s="1" t="str">
        <f>HYPERLINK("https://www.digikey.com/product-detail/en/stackpole-electronics-inc/RNCP0805FTD1K50/RNCP0805FTD1K50CT-ND/2240572", "Digikey")</f>
        <v>Digikey</v>
      </c>
    </row>
    <row r="19" spans="1:5" x14ac:dyDescent="0.25">
      <c r="A19" t="s">
        <v>35</v>
      </c>
      <c r="B19" t="s">
        <v>36</v>
      </c>
      <c r="C19">
        <v>2</v>
      </c>
      <c r="D19" t="s">
        <v>37</v>
      </c>
      <c r="E19" s="1" t="str">
        <f>HYPERLINK("https://www.digikey.com/product-detail/en/osram-opto-semiconductors-inc/LH-R974-LP-1/475-1415-1-ND/1802604", "Digikey")</f>
        <v>Digikey</v>
      </c>
    </row>
    <row r="20" spans="1:5" x14ac:dyDescent="0.25">
      <c r="A20" t="s">
        <v>10</v>
      </c>
      <c r="B20" t="s">
        <v>38</v>
      </c>
      <c r="C20">
        <v>1</v>
      </c>
      <c r="D20" t="s">
        <v>39</v>
      </c>
      <c r="E20" s="1" t="str">
        <f>HYPERLINK("https://www.digikey.com/product-detail/en/ohmite/WHE25KFET/WHE25KFETCT-ND/3114495", "Digikey")</f>
        <v>Digikey</v>
      </c>
    </row>
    <row r="21" spans="1:5" x14ac:dyDescent="0.25">
      <c r="A21" t="s">
        <v>25</v>
      </c>
      <c r="B21" t="s">
        <v>40</v>
      </c>
      <c r="C21">
        <v>1</v>
      </c>
      <c r="D21" t="s">
        <v>41</v>
      </c>
      <c r="E21" s="1" t="str">
        <f>HYPERLINK("https://www.digikey.com/product-detail/en/omron-electronics-inc-emc-div/G2RL-1-HA-DC5/39-G2RL-1-HADC5-ND/11201140", "Digikey")</f>
        <v>Digikey</v>
      </c>
    </row>
    <row r="22" spans="1:5" x14ac:dyDescent="0.25">
      <c r="A22" t="s">
        <v>42</v>
      </c>
      <c r="B22" t="s">
        <v>43</v>
      </c>
      <c r="C22">
        <v>2</v>
      </c>
      <c r="D22" t="s">
        <v>44</v>
      </c>
      <c r="E22" s="1" t="str">
        <f>HYPERLINK("https://www.digikey.com/product-detail/en/640456-3/A19470-ND/259010/?itemSeq=317994853", "Digikey")</f>
        <v>Digikey</v>
      </c>
    </row>
    <row r="23" spans="1:5" x14ac:dyDescent="0.25">
      <c r="A23" t="s">
        <v>42</v>
      </c>
      <c r="B23" t="s">
        <v>45</v>
      </c>
      <c r="C23">
        <v>2</v>
      </c>
      <c r="D23" t="s">
        <v>46</v>
      </c>
      <c r="E23" s="1" t="str">
        <f>HYPERLINK("https://www.digikey.com/product-detail/en/te-connectivity-amp-connectors/8PCV-02-006/A98460-ND/1832526", "Digikey")</f>
        <v>Digikey</v>
      </c>
    </row>
    <row r="24" spans="1:5" x14ac:dyDescent="0.25">
      <c r="A24" t="s">
        <v>48</v>
      </c>
      <c r="B24" t="s">
        <v>49</v>
      </c>
      <c r="C24">
        <v>4</v>
      </c>
      <c r="D24" t="s">
        <v>47</v>
      </c>
      <c r="E24" s="1" t="str">
        <f>HYPERLINK("https://www.newark.com/aavid-boyd/os518-100-b/heatsink-2-22-c-w-to-218-to-220/dp/51R7027", "Newark")</f>
        <v>Newark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Sandoval</dc:creator>
  <cp:lastModifiedBy>Joe Sandoval</cp:lastModifiedBy>
  <dcterms:created xsi:type="dcterms:W3CDTF">2020-06-05T09:21:10Z</dcterms:created>
  <dcterms:modified xsi:type="dcterms:W3CDTF">2020-06-05T12:27:55Z</dcterms:modified>
</cp:coreProperties>
</file>